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MARÍA GABRIELA LARA SALCEDO\"/>
    </mc:Choice>
  </mc:AlternateContent>
  <xr:revisionPtr revIDLastSave="0" documentId="13_ncr:1_{8D1C6645-D8EB-4B73-B436-545F39D4FB02}" xr6:coauthVersionLast="47" xr6:coauthVersionMax="47" xr10:uidLastSave="{00000000-0000-0000-0000-000000000000}"/>
  <bookViews>
    <workbookView xWindow="-120" yWindow="-120" windowWidth="29040" windowHeight="15720" xr2:uid="{0E66B3C8-4808-4D30-A24D-F9139D33DF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6" i="1"/>
  <c r="E25" i="1"/>
  <c r="L16" i="1"/>
  <c r="H16" i="1"/>
  <c r="D21" i="1"/>
  <c r="D19" i="1"/>
  <c r="H17" i="1" s="1"/>
  <c r="J16" i="1" s="1"/>
  <c r="J17" i="1" s="1"/>
  <c r="H12" i="1"/>
  <c r="D12" i="1"/>
  <c r="H11" i="1"/>
  <c r="D13" i="1"/>
  <c r="D11" i="1"/>
  <c r="L5" i="1"/>
  <c r="H4" i="1"/>
</calcChain>
</file>

<file path=xl/sharedStrings.xml><?xml version="1.0" encoding="utf-8"?>
<sst xmlns="http://schemas.openxmlformats.org/spreadsheetml/2006/main" count="49" uniqueCount="34">
  <si>
    <t>AZUL= PUEDES EDITARLO</t>
  </si>
  <si>
    <t>NEGRO = DATOS FIJOS, NO LOS EDITES</t>
  </si>
  <si>
    <t>MEDIDA DE LA ZAPATA</t>
  </si>
  <si>
    <t>DATOS</t>
  </si>
  <si>
    <t>MEDIDA DADO</t>
  </si>
  <si>
    <t>CARGA A SOPORTAR</t>
  </si>
  <si>
    <t>CAPACIDAD DE CARGA DEL SUELO</t>
  </si>
  <si>
    <t>F´C (CONCRETO)</t>
  </si>
  <si>
    <t xml:space="preserve">U </t>
  </si>
  <si>
    <t>TONELADAS</t>
  </si>
  <si>
    <t>KG/CM2</t>
  </si>
  <si>
    <t>CM</t>
  </si>
  <si>
    <t>B=</t>
  </si>
  <si>
    <t>MEDIDA DE LARGO Y ANCHO DE MI ZAPATA</t>
  </si>
  <si>
    <t xml:space="preserve">CARGA DE LA ZAPATA </t>
  </si>
  <si>
    <t>MEDIDA DEL DADO</t>
  </si>
  <si>
    <t>L=</t>
  </si>
  <si>
    <t>M</t>
  </si>
  <si>
    <t>W=</t>
  </si>
  <si>
    <t>TONELADAS POR METRO CUADRADO</t>
  </si>
  <si>
    <t>PENETRACIÓN</t>
  </si>
  <si>
    <t>H PROPUESTA</t>
  </si>
  <si>
    <t>RECUBRIMIENTO</t>
  </si>
  <si>
    <t>PERALTE EFECTIVO</t>
  </si>
  <si>
    <t>Φ</t>
  </si>
  <si>
    <t>BASE DE DADO</t>
  </si>
  <si>
    <t>VARILLA PROPUESTA (DOÁMETRO)</t>
  </si>
  <si>
    <t>PENETRACIÓN=</t>
  </si>
  <si>
    <t>&lt;</t>
  </si>
  <si>
    <t>RESPUESTAS</t>
  </si>
  <si>
    <t>MEDIDAS ZAPATA</t>
  </si>
  <si>
    <t>BXB</t>
  </si>
  <si>
    <t>H</t>
  </si>
  <si>
    <t>CARGA DE LA 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</si>
</sst>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4"/>
      <name val="Bahnschrift SemiBold"/>
      <family val="2"/>
    </font>
    <font>
      <sz val="11"/>
      <color theme="1"/>
      <name val="Bahnschrift SemiBold"/>
      <family val="2"/>
    </font>
    <font>
      <sz val="11"/>
      <color rgb="FF0070C0"/>
      <name val="Bahnschrift SemiBold"/>
      <family val="2"/>
    </font>
    <font>
      <u/>
      <sz val="11"/>
      <color rgb="FFFF0000"/>
      <name val="Bahnschrift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/>
    <xf numFmtId="2" fontId="3" fillId="0" borderId="0" xfId="0" applyNumberFormat="1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3" fillId="2" borderId="0" xfId="0" applyFont="1" applyFill="1"/>
    <xf numFmtId="2" fontId="3" fillId="2" borderId="0" xfId="0" applyNumberFormat="1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3" fillId="2" borderId="0" xfId="0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/>
    <xf numFmtId="0" fontId="3" fillId="2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762000</xdr:colOff>
      <xdr:row>19</xdr:row>
      <xdr:rowOff>0</xdr:rowOff>
    </xdr:from>
    <xdr:to>
      <xdr:col>11</xdr:col>
      <xdr:colOff>137043</xdr:colOff>
      <xdr:row>27</xdr:row>
      <xdr:rowOff>46567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D8A91A-5DC4-40F0-8248-624244865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5" t="35007" r="20638" b="25651"/>
        <a:stretch/>
      </xdr:blipFill>
      <xdr:spPr>
        <a:xfrm>
          <a:off x="7600950" y="3629025"/>
          <a:ext cx="2565918" cy="1589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D6CD-C626-4D5C-B4FF-9E0A5444681C}">
  <dimension ref="A1:W308"/>
  <sheetViews>
    <sheetView tabSelected="1" workbookViewId="0">
      <selection activeCell="P22" sqref="P22"/>
    </sheetView>
  </sheetViews>
  <sheetFormatPr baseColWidth="10" defaultRowHeight="15" x14ac:dyDescent="0.25"/>
  <cols>
    <col min="3" max="3" width="26.140625" customWidth="1"/>
    <col min="5" max="5" width="14.7109375" customWidth="1"/>
    <col min="7" max="7" width="16" customWidth="1"/>
    <col min="8" max="8" width="13.5703125" customWidth="1"/>
  </cols>
  <sheetData>
    <row r="1" spans="1:23" ht="15.75" thickBot="1" x14ac:dyDescent="0.3">
      <c r="A1" s="4" t="s">
        <v>0</v>
      </c>
      <c r="B1" s="5"/>
      <c r="C1" s="5"/>
      <c r="D1" s="5"/>
      <c r="E1" s="5"/>
      <c r="F1" s="8"/>
      <c r="G1" s="6" t="s">
        <v>1</v>
      </c>
      <c r="H1" s="6"/>
      <c r="I1" s="6"/>
      <c r="J1" s="6"/>
      <c r="K1" s="6"/>
      <c r="L1" s="6"/>
      <c r="M1" s="7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2" t="s">
        <v>3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/>
      <c r="B4" s="10" t="s">
        <v>4</v>
      </c>
      <c r="C4" s="10"/>
      <c r="D4" s="12">
        <v>0.45</v>
      </c>
      <c r="E4" s="3" t="s">
        <v>17</v>
      </c>
      <c r="F4" s="3"/>
      <c r="G4" s="3" t="s">
        <v>12</v>
      </c>
      <c r="H4" s="13">
        <f>+SQRT((D6/D5))</f>
        <v>3.5355339059327378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3"/>
      <c r="B5" s="10" t="s">
        <v>6</v>
      </c>
      <c r="C5" s="10"/>
      <c r="D5" s="12">
        <v>8</v>
      </c>
      <c r="E5" s="3" t="s">
        <v>9</v>
      </c>
      <c r="F5" s="3"/>
      <c r="G5" s="3"/>
      <c r="H5" s="17" t="s">
        <v>13</v>
      </c>
      <c r="I5" s="17"/>
      <c r="J5" s="17"/>
      <c r="K5" s="17"/>
      <c r="L5" s="18">
        <f>+H4</f>
        <v>3.5355339059327378</v>
      </c>
      <c r="M5" s="17" t="s">
        <v>11</v>
      </c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3"/>
      <c r="B6" s="10" t="s">
        <v>5</v>
      </c>
      <c r="C6" s="10"/>
      <c r="D6" s="12">
        <v>100</v>
      </c>
      <c r="E6" s="3" t="s">
        <v>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5">
      <c r="A7" s="3"/>
      <c r="B7" s="10" t="s">
        <v>7</v>
      </c>
      <c r="C7" s="10"/>
      <c r="D7" s="12">
        <v>200</v>
      </c>
      <c r="E7" s="3" t="s">
        <v>10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25">
      <c r="A8" s="3"/>
      <c r="B8" s="10" t="s">
        <v>8</v>
      </c>
      <c r="C8" s="10"/>
      <c r="D8" s="3">
        <v>1.5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5">
      <c r="A9" s="15" t="s">
        <v>14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2" t="s">
        <v>3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3"/>
      <c r="B11" s="10" t="s">
        <v>2</v>
      </c>
      <c r="C11" s="10"/>
      <c r="D11" s="13">
        <f>+L5</f>
        <v>3.5355339059327378</v>
      </c>
      <c r="E11" s="3" t="s">
        <v>11</v>
      </c>
      <c r="F11" s="3"/>
      <c r="G11" s="19" t="s">
        <v>16</v>
      </c>
      <c r="H11" s="20">
        <f>+(H4-D4)/2</f>
        <v>1.5427669529663688</v>
      </c>
      <c r="I11" s="17" t="s">
        <v>11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3"/>
      <c r="B12" s="10" t="s">
        <v>15</v>
      </c>
      <c r="C12" s="10"/>
      <c r="D12" s="3">
        <f>+D4</f>
        <v>0.45</v>
      </c>
      <c r="E12" s="3" t="s">
        <v>17</v>
      </c>
      <c r="F12" s="3"/>
      <c r="G12" s="19" t="s">
        <v>18</v>
      </c>
      <c r="H12" s="20">
        <f>+(100/(D11)^2)</f>
        <v>7.9999999999999991</v>
      </c>
      <c r="I12" s="17" t="s">
        <v>19</v>
      </c>
      <c r="J12" s="17"/>
      <c r="K12" s="17"/>
      <c r="L12" s="1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3"/>
      <c r="B13" s="10" t="s">
        <v>5</v>
      </c>
      <c r="C13" s="10"/>
      <c r="D13" s="3">
        <f>+D6</f>
        <v>100</v>
      </c>
      <c r="E13" s="3" t="s">
        <v>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5" t="s">
        <v>20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2" t="s">
        <v>3</v>
      </c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3"/>
      <c r="B16" s="16" t="s">
        <v>21</v>
      </c>
      <c r="C16" s="16"/>
      <c r="D16" s="12">
        <v>45</v>
      </c>
      <c r="E16" s="3" t="s">
        <v>11</v>
      </c>
      <c r="F16" s="3"/>
      <c r="G16" s="3" t="s">
        <v>27</v>
      </c>
      <c r="H16" s="3">
        <f>+((D6*1000)*1.5)</f>
        <v>150000</v>
      </c>
      <c r="I16" s="3"/>
      <c r="J16" s="13">
        <f>+H16/H17</f>
        <v>13.723507911602312</v>
      </c>
      <c r="K16" s="9" t="s">
        <v>28</v>
      </c>
      <c r="L16" s="13">
        <f>+SQRT(D7)</f>
        <v>14.142135623730951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3"/>
      <c r="B17" s="16" t="s">
        <v>22</v>
      </c>
      <c r="C17" s="16"/>
      <c r="D17" s="3">
        <v>5</v>
      </c>
      <c r="E17" s="3" t="s">
        <v>11</v>
      </c>
      <c r="F17" s="3"/>
      <c r="G17" s="3"/>
      <c r="H17" s="3">
        <f>+(((0.85)*(4*(D21+D19)*D19)))</f>
        <v>10930.15</v>
      </c>
      <c r="I17" s="3"/>
      <c r="J17" s="17" t="str">
        <f>+IF(AND(J16&lt;L16),"CORRECTO","PRUEBA CON OTRA H")</f>
        <v>CORRECTO</v>
      </c>
      <c r="K17" s="17"/>
      <c r="L17" s="1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3"/>
      <c r="B18" s="16" t="s">
        <v>26</v>
      </c>
      <c r="C18" s="16"/>
      <c r="D18" s="12">
        <v>1.5</v>
      </c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3"/>
      <c r="B19" s="16" t="s">
        <v>23</v>
      </c>
      <c r="C19" s="16"/>
      <c r="D19" s="3">
        <f>+D16-D18-D17</f>
        <v>38.5</v>
      </c>
      <c r="E19" s="3" t="s">
        <v>11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3"/>
      <c r="B20" s="16" t="s">
        <v>24</v>
      </c>
      <c r="C20" s="16"/>
      <c r="D20" s="3">
        <v>0.85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3"/>
      <c r="B21" s="16" t="s">
        <v>25</v>
      </c>
      <c r="C21" s="16"/>
      <c r="D21" s="3">
        <f>+D4*100</f>
        <v>45</v>
      </c>
      <c r="E21" s="3" t="s">
        <v>11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3"/>
      <c r="B22" s="16" t="s">
        <v>8</v>
      </c>
      <c r="C22" s="16"/>
      <c r="D22" s="3">
        <v>1.5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thickBot="1" x14ac:dyDescent="0.3">
      <c r="A23" s="3"/>
      <c r="B23" s="11"/>
      <c r="C23" s="1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3"/>
      <c r="B24" s="11"/>
      <c r="C24" s="21" t="s">
        <v>29</v>
      </c>
      <c r="D24" s="22" t="s">
        <v>30</v>
      </c>
      <c r="E24" s="22"/>
      <c r="F24" s="22" t="s">
        <v>33</v>
      </c>
      <c r="G24" s="2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3"/>
      <c r="B25" s="11"/>
      <c r="C25" s="24"/>
      <c r="D25" s="25" t="s">
        <v>31</v>
      </c>
      <c r="E25" s="26">
        <f>+L5</f>
        <v>3.5355339059327378</v>
      </c>
      <c r="F25" s="27">
        <f>+H12</f>
        <v>7.9999999999999991</v>
      </c>
      <c r="G25" s="2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thickBot="1" x14ac:dyDescent="0.3">
      <c r="A26" s="3"/>
      <c r="B26" s="11"/>
      <c r="C26" s="29"/>
      <c r="D26" s="30" t="s">
        <v>32</v>
      </c>
      <c r="E26" s="30">
        <f>+D16</f>
        <v>45</v>
      </c>
      <c r="F26" s="30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</sheetData>
  <mergeCells count="26">
    <mergeCell ref="F24:G24"/>
    <mergeCell ref="F25:G25"/>
    <mergeCell ref="B22:C22"/>
    <mergeCell ref="D24:E24"/>
    <mergeCell ref="B16:C16"/>
    <mergeCell ref="B17:C17"/>
    <mergeCell ref="B18:C18"/>
    <mergeCell ref="B19:C19"/>
    <mergeCell ref="B20:C20"/>
    <mergeCell ref="B21:C21"/>
    <mergeCell ref="A10:B10"/>
    <mergeCell ref="B11:C11"/>
    <mergeCell ref="B12:C12"/>
    <mergeCell ref="B13:C13"/>
    <mergeCell ref="A14:M14"/>
    <mergeCell ref="A15:B15"/>
    <mergeCell ref="B6:C6"/>
    <mergeCell ref="B7:C7"/>
    <mergeCell ref="B8:C8"/>
    <mergeCell ref="A9:M9"/>
    <mergeCell ref="A1:F1"/>
    <mergeCell ref="G1:M1"/>
    <mergeCell ref="A2:M2"/>
    <mergeCell ref="A3:B3"/>
    <mergeCell ref="B4:C4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Gabriela Lara Salcedo</dc:creator>
  <cp:lastModifiedBy>Maria Gabriela Lara Salcedo</cp:lastModifiedBy>
  <dcterms:created xsi:type="dcterms:W3CDTF">2024-08-16T21:35:00Z</dcterms:created>
  <dcterms:modified xsi:type="dcterms:W3CDTF">2024-08-16T22:24:56Z</dcterms:modified>
</cp:coreProperties>
</file>