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aca5e106dad4c73/Documentos/"/>
    </mc:Choice>
  </mc:AlternateContent>
  <xr:revisionPtr revIDLastSave="125" documentId="8_{B4E14ACA-F263-41FE-B9D5-F6378B64E7CC}" xr6:coauthVersionLast="47" xr6:coauthVersionMax="47" xr10:uidLastSave="{A176C65F-8C24-4365-AC6E-0772F9BD4D62}"/>
  <bookViews>
    <workbookView xWindow="-120" yWindow="-120" windowWidth="20730" windowHeight="11040" xr2:uid="{C117F2AD-BEEE-4FD8-A56D-B55A040766B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1" l="1"/>
  <c r="N20" i="1"/>
  <c r="N19" i="1"/>
  <c r="L19" i="1"/>
  <c r="P17" i="1"/>
  <c r="P16" i="1"/>
  <c r="L17" i="1"/>
  <c r="L16" i="1"/>
  <c r="P14" i="1"/>
  <c r="L14" i="1"/>
  <c r="L13" i="1"/>
  <c r="L8" i="1"/>
  <c r="L4" i="1"/>
  <c r="E20" i="1"/>
  <c r="I13" i="1"/>
  <c r="A9" i="1"/>
  <c r="F4" i="1"/>
</calcChain>
</file>

<file path=xl/sharedStrings.xml><?xml version="1.0" encoding="utf-8"?>
<sst xmlns="http://schemas.openxmlformats.org/spreadsheetml/2006/main" count="38" uniqueCount="34">
  <si>
    <t>COLOR ROJO VALORES NO EDITABLES</t>
  </si>
  <si>
    <t>COLOR AZUL VALORES EDITABLES</t>
  </si>
  <si>
    <t>CARGA A SOPORTAR =</t>
  </si>
  <si>
    <t>CARGA VIVA</t>
  </si>
  <si>
    <t>CARGA MUERTA</t>
  </si>
  <si>
    <t>APOYO SIMPLE</t>
  </si>
  <si>
    <t>LONGITUD EN METROS</t>
  </si>
  <si>
    <t>CORTANTE/REACCIÓN</t>
  </si>
  <si>
    <t>MOMENTO MÁXIMO</t>
  </si>
  <si>
    <t>LONGITUD</t>
  </si>
  <si>
    <t>ALTURA</t>
  </si>
  <si>
    <t>BASE</t>
  </si>
  <si>
    <t>RECUBRIMIENTO</t>
  </si>
  <si>
    <t>PERALTE EFECTIVO</t>
  </si>
  <si>
    <t>U</t>
  </si>
  <si>
    <t>F´c</t>
  </si>
  <si>
    <t>Fy</t>
  </si>
  <si>
    <t>m</t>
  </si>
  <si>
    <t>M Max</t>
  </si>
  <si>
    <t>Acero Propuesto</t>
  </si>
  <si>
    <t>área</t>
  </si>
  <si>
    <t>3 VARILLAS # 3</t>
  </si>
  <si>
    <t>ÁREA</t>
  </si>
  <si>
    <t>CUANTAS</t>
  </si>
  <si>
    <t>Acero MINIMO</t>
  </si>
  <si>
    <t>Acero REQUERIDO</t>
  </si>
  <si>
    <t>1 VARILLA # 3</t>
  </si>
  <si>
    <t>2 VARILLA # 3</t>
  </si>
  <si>
    <t>PORCENTAJE</t>
  </si>
  <si>
    <t>&lt;</t>
  </si>
  <si>
    <t>CORTANTE</t>
  </si>
  <si>
    <t>V DE DISEÑO</t>
  </si>
  <si>
    <t>VCR</t>
  </si>
  <si>
    <t>MIMDA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</si>
</sst>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9" formatCode="0.000"/>
    <numFmt numFmtId="174" formatCode="0.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Bahnschrift SemiBold Condensed"/>
      <family val="2"/>
    </font>
    <font>
      <sz val="12"/>
      <color theme="1"/>
      <name val="Bahnschrift SemiBold Condensed"/>
      <family val="2"/>
    </font>
    <font>
      <sz val="12"/>
      <color rgb="FFFF0000"/>
      <name val="Bahnschrift SemiBold Condensed"/>
      <family val="2"/>
    </font>
    <font>
      <sz val="11"/>
      <color rgb="FF0070C0"/>
      <name val="Bahnschrift SemiBold Condensed"/>
      <family val="2"/>
    </font>
    <font>
      <sz val="12"/>
      <color rgb="FF0070C0"/>
      <name val="Bahnschrift SemiBold Condensed"/>
      <family val="2"/>
    </font>
    <font>
      <sz val="11"/>
      <color rgb="FFFF0000"/>
      <name val="Bahnschrift SemiBold Condensed"/>
      <family val="2"/>
    </font>
    <font>
      <b/>
      <u/>
      <sz val="11"/>
      <name val="Bahnschrift SemiBold Condensed"/>
      <family val="2"/>
    </font>
    <font>
      <sz val="11"/>
      <name val="Bahnschrift SemiBold Condensed"/>
      <family val="2"/>
    </font>
    <font>
      <u/>
      <sz val="11"/>
      <color theme="1"/>
      <name val="Bahnschrift SemiBold Condensed"/>
      <family val="2"/>
    </font>
    <font>
      <sz val="8"/>
      <name val="Aptos Narrow"/>
      <family val="2"/>
      <scheme val="minor"/>
    </font>
    <font>
      <b/>
      <sz val="11"/>
      <color rgb="FFFF0000"/>
      <name val="Bahnschrift SemiBold Condensed"/>
      <family val="2"/>
    </font>
    <font>
      <b/>
      <sz val="14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1" fillId="0" borderId="1" xfId="0" applyFont="1" applyBorder="1"/>
    <xf numFmtId="0" fontId="1" fillId="0" borderId="2" xfId="0" applyFont="1" applyBorder="1"/>
    <xf numFmtId="0" fontId="4" fillId="0" borderId="0" xfId="0" applyFont="1" applyAlignment="1">
      <alignment horizontal="left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7" fillId="2" borderId="6" xfId="0" applyFont="1" applyFill="1" applyBorder="1"/>
    <xf numFmtId="2" fontId="8" fillId="2" borderId="7" xfId="0" applyNumberFormat="1" applyFont="1" applyFill="1" applyBorder="1"/>
    <xf numFmtId="0" fontId="9" fillId="0" borderId="0" xfId="0" applyFont="1"/>
    <xf numFmtId="0" fontId="1" fillId="2" borderId="6" xfId="0" applyFont="1" applyFill="1" applyBorder="1"/>
    <xf numFmtId="2" fontId="1" fillId="2" borderId="7" xfId="0" applyNumberFormat="1" applyFont="1" applyFill="1" applyBorder="1"/>
    <xf numFmtId="0" fontId="6" fillId="0" borderId="0" xfId="0" applyFont="1" applyAlignment="1">
      <alignment horizontal="left"/>
    </xf>
    <xf numFmtId="0" fontId="9" fillId="2" borderId="6" xfId="0" applyFont="1" applyFill="1" applyBorder="1"/>
    <xf numFmtId="0" fontId="11" fillId="0" borderId="0" xfId="0" applyFont="1"/>
    <xf numFmtId="169" fontId="11" fillId="0" borderId="0" xfId="0" applyNumberFormat="1" applyFont="1"/>
    <xf numFmtId="0" fontId="12" fillId="0" borderId="0" xfId="0" applyFont="1" applyAlignment="1">
      <alignment horizontal="center"/>
    </xf>
    <xf numFmtId="174" fontId="1" fillId="0" borderId="0" xfId="0" applyNumberFormat="1" applyFont="1" applyAlignment="1">
      <alignment horizontal="left"/>
    </xf>
    <xf numFmtId="174" fontId="1" fillId="2" borderId="7" xfId="0" applyNumberFormat="1" applyFont="1" applyFill="1" applyBorder="1" applyAlignment="1">
      <alignment horizontal="lef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7A9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0</xdr:colOff>
      <xdr:row>5</xdr:row>
      <xdr:rowOff>85725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C8F3D81F-049F-C17F-E04F-E933F07044C5}"/>
            </a:ext>
          </a:extLst>
        </xdr:cNvPr>
        <xdr:cNvSpPr/>
      </xdr:nvSpPr>
      <xdr:spPr>
        <a:xfrm>
          <a:off x="762000" y="781050"/>
          <a:ext cx="5334000" cy="276225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400" b="1" u="sng" kern="1200">
              <a:latin typeface="Bahnschrift SemiBold Condensed" panose="020B0502040204020203" pitchFamily="34" charset="0"/>
            </a:rPr>
            <a:t>NERVADURA</a:t>
          </a:r>
        </a:p>
      </xdr:txBody>
    </xdr:sp>
    <xdr:clientData/>
  </xdr:twoCellAnchor>
  <xdr:twoCellAnchor>
    <xdr:from>
      <xdr:col>0</xdr:col>
      <xdr:colOff>647700</xdr:colOff>
      <xdr:row>5</xdr:row>
      <xdr:rowOff>85725</xdr:rowOff>
    </xdr:from>
    <xdr:to>
      <xdr:col>1</xdr:col>
      <xdr:colOff>171450</xdr:colOff>
      <xdr:row>6</xdr:row>
      <xdr:rowOff>152400</xdr:rowOff>
    </xdr:to>
    <xdr:sp macro="" textlink="">
      <xdr:nvSpPr>
        <xdr:cNvPr id="3" name="Triángulo isósceles 2">
          <a:extLst>
            <a:ext uri="{FF2B5EF4-FFF2-40B4-BE49-F238E27FC236}">
              <a16:creationId xmlns:a16="http://schemas.microsoft.com/office/drawing/2014/main" id="{892D4267-FE59-DDD7-D9FC-32544A4539B2}"/>
            </a:ext>
          </a:extLst>
        </xdr:cNvPr>
        <xdr:cNvSpPr/>
      </xdr:nvSpPr>
      <xdr:spPr>
        <a:xfrm>
          <a:off x="647700" y="1057275"/>
          <a:ext cx="285750" cy="257175"/>
        </a:xfrm>
        <a:prstGeom prst="triangle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 kern="1200"/>
        </a:p>
      </xdr:txBody>
    </xdr:sp>
    <xdr:clientData/>
  </xdr:twoCellAnchor>
  <xdr:twoCellAnchor>
    <xdr:from>
      <xdr:col>7</xdr:col>
      <xdr:colOff>619125</xdr:colOff>
      <xdr:row>5</xdr:row>
      <xdr:rowOff>85725</xdr:rowOff>
    </xdr:from>
    <xdr:to>
      <xdr:col>8</xdr:col>
      <xdr:colOff>142875</xdr:colOff>
      <xdr:row>6</xdr:row>
      <xdr:rowOff>152400</xdr:rowOff>
    </xdr:to>
    <xdr:sp macro="" textlink="">
      <xdr:nvSpPr>
        <xdr:cNvPr id="4" name="Triángulo isósceles 3">
          <a:extLst>
            <a:ext uri="{FF2B5EF4-FFF2-40B4-BE49-F238E27FC236}">
              <a16:creationId xmlns:a16="http://schemas.microsoft.com/office/drawing/2014/main" id="{1636E460-7171-488E-A96E-8E6BB644B453}"/>
            </a:ext>
          </a:extLst>
        </xdr:cNvPr>
        <xdr:cNvSpPr/>
      </xdr:nvSpPr>
      <xdr:spPr>
        <a:xfrm>
          <a:off x="6019800" y="1057275"/>
          <a:ext cx="285750" cy="257175"/>
        </a:xfrm>
        <a:prstGeom prst="triangle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 kern="1200"/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8</xdr:col>
      <xdr:colOff>0</xdr:colOff>
      <xdr:row>12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668A55B2-C668-8B61-F42F-8660830072BF}"/>
            </a:ext>
          </a:extLst>
        </xdr:cNvPr>
        <xdr:cNvCxnSpPr/>
      </xdr:nvCxnSpPr>
      <xdr:spPr>
        <a:xfrm>
          <a:off x="762000" y="1543050"/>
          <a:ext cx="5400675" cy="762000"/>
        </a:xfrm>
        <a:prstGeom prst="line">
          <a:avLst/>
        </a:prstGeom>
        <a:ln w="9525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11</xdr:row>
      <xdr:rowOff>95249</xdr:rowOff>
    </xdr:from>
    <xdr:to>
      <xdr:col>8</xdr:col>
      <xdr:colOff>19050</xdr:colOff>
      <xdr:row>18</xdr:row>
      <xdr:rowOff>104774</xdr:rowOff>
    </xdr:to>
    <xdr:sp macro="" textlink="">
      <xdr:nvSpPr>
        <xdr:cNvPr id="7" name="Arco 6">
          <a:extLst>
            <a:ext uri="{FF2B5EF4-FFF2-40B4-BE49-F238E27FC236}">
              <a16:creationId xmlns:a16="http://schemas.microsoft.com/office/drawing/2014/main" id="{B0844EF0-95DA-B6CA-FEB9-A8713949B0A1}"/>
            </a:ext>
          </a:extLst>
        </xdr:cNvPr>
        <xdr:cNvSpPr/>
      </xdr:nvSpPr>
      <xdr:spPr>
        <a:xfrm rot="10800000">
          <a:off x="771525" y="2209799"/>
          <a:ext cx="5410200" cy="1343025"/>
        </a:xfrm>
        <a:prstGeom prst="arc">
          <a:avLst>
            <a:gd name="adj1" fmla="val 10888887"/>
            <a:gd name="adj2" fmla="val 0"/>
          </a:avLst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MX" sz="1100" kern="1200"/>
        </a:p>
      </xdr:txBody>
    </xdr:sp>
    <xdr:clientData/>
  </xdr:twoCellAnchor>
  <xdr:twoCellAnchor editAs="oneCell">
    <xdr:from>
      <xdr:col>12</xdr:col>
      <xdr:colOff>79640</xdr:colOff>
      <xdr:row>0</xdr:row>
      <xdr:rowOff>190500</xdr:rowOff>
    </xdr:from>
    <xdr:to>
      <xdr:col>17</xdr:col>
      <xdr:colOff>732484</xdr:colOff>
      <xdr:row>12</xdr:row>
      <xdr:rowOff>7142</xdr:rowOff>
    </xdr:to>
    <xdr:pic>
      <xdr:nvPicPr>
        <xdr:cNvPr id="8" name="Imagen 7" descr="Diámetros de acero. Diferencias entre acero en [mm] y [pulg]">
          <a:extLst>
            <a:ext uri="{FF2B5EF4-FFF2-40B4-BE49-F238E27FC236}">
              <a16:creationId xmlns:a16="http://schemas.microsoft.com/office/drawing/2014/main" id="{A2394AE3-0D6B-E105-28A2-2710F156E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98807" y="190500"/>
          <a:ext cx="4589844" cy="2123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</xdr:row>
      <xdr:rowOff>188383</xdr:rowOff>
    </xdr:from>
    <xdr:to>
      <xdr:col>8</xdr:col>
      <xdr:colOff>0</xdr:colOff>
      <xdr:row>5</xdr:row>
      <xdr:rowOff>83608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9202AEDF-0F2D-4BEC-87B3-671BA2C5655B}"/>
            </a:ext>
          </a:extLst>
        </xdr:cNvPr>
        <xdr:cNvSpPr/>
      </xdr:nvSpPr>
      <xdr:spPr>
        <a:xfrm>
          <a:off x="762000" y="781050"/>
          <a:ext cx="5397500" cy="276225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400" b="1" u="sng" kern="1200">
              <a:latin typeface="Bahnschrift SemiBold Condensed" panose="020B0502040204020203" pitchFamily="34" charset="0"/>
            </a:rPr>
            <a:t>NERVADURA</a:t>
          </a:r>
        </a:p>
      </xdr:txBody>
    </xdr:sp>
    <xdr:clientData/>
  </xdr:twoCellAnchor>
  <xdr:twoCellAnchor>
    <xdr:from>
      <xdr:col>15</xdr:col>
      <xdr:colOff>508000</xdr:colOff>
      <xdr:row>1</xdr:row>
      <xdr:rowOff>44450</xdr:rowOff>
    </xdr:from>
    <xdr:to>
      <xdr:col>16</xdr:col>
      <xdr:colOff>649816</xdr:colOff>
      <xdr:row>11</xdr:row>
      <xdr:rowOff>169333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9688E218-1786-41F9-A162-24B1F80D8129}"/>
            </a:ext>
          </a:extLst>
        </xdr:cNvPr>
        <xdr:cNvSpPr/>
      </xdr:nvSpPr>
      <xdr:spPr>
        <a:xfrm>
          <a:off x="12022667" y="245533"/>
          <a:ext cx="903816" cy="2040467"/>
        </a:xfrm>
        <a:prstGeom prst="rect">
          <a:avLst/>
        </a:prstGeom>
        <a:solidFill>
          <a:srgbClr val="27A9F9">
            <a:alpha val="50196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MX" sz="1400" b="1" u="sng" kern="1200">
            <a:latin typeface="Bahnschrift SemiBold Condensed" panose="020B0502040204020203" pitchFamily="34" charset="0"/>
          </a:endParaRPr>
        </a:p>
      </xdr:txBody>
    </xdr:sp>
    <xdr:clientData/>
  </xdr:twoCellAnchor>
  <xdr:twoCellAnchor>
    <xdr:from>
      <xdr:col>12</xdr:col>
      <xdr:colOff>110067</xdr:colOff>
      <xdr:row>1</xdr:row>
      <xdr:rowOff>48683</xdr:rowOff>
    </xdr:from>
    <xdr:to>
      <xdr:col>13</xdr:col>
      <xdr:colOff>294217</xdr:colOff>
      <xdr:row>11</xdr:row>
      <xdr:rowOff>173566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8ECFBAED-EBD4-4FB5-8177-1E7C55BBCFD4}"/>
            </a:ext>
          </a:extLst>
        </xdr:cNvPr>
        <xdr:cNvSpPr/>
      </xdr:nvSpPr>
      <xdr:spPr>
        <a:xfrm>
          <a:off x="9211734" y="249766"/>
          <a:ext cx="903816" cy="2040467"/>
        </a:xfrm>
        <a:prstGeom prst="rect">
          <a:avLst/>
        </a:prstGeom>
        <a:solidFill>
          <a:srgbClr val="27A9F9">
            <a:alpha val="50196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MX" sz="1400" b="1" u="sng" kern="1200">
            <a:latin typeface="Bahnschrift SemiBold Condensed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13</xdr:row>
      <xdr:rowOff>155034</xdr:rowOff>
    </xdr:from>
    <xdr:to>
      <xdr:col>2</xdr:col>
      <xdr:colOff>21167</xdr:colOff>
      <xdr:row>24</xdr:row>
      <xdr:rowOff>115821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602A60A9-709D-D0F6-C22F-60206A54FF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alphaModFix amt="3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15"/>
        <a:stretch/>
      </xdr:blipFill>
      <xdr:spPr>
        <a:xfrm>
          <a:off x="0" y="2663284"/>
          <a:ext cx="1545167" cy="22150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88B6B-25F3-48F2-9C06-ED91C05DB83A}">
  <dimension ref="A1:AJ54"/>
  <sheetViews>
    <sheetView tabSelected="1" zoomScale="90" zoomScaleNormal="90" workbookViewId="0">
      <selection activeCell="E21" sqref="E21"/>
    </sheetView>
  </sheetViews>
  <sheetFormatPr baseColWidth="10" defaultRowHeight="15" x14ac:dyDescent="0.25"/>
  <cols>
    <col min="3" max="3" width="12.42578125" customWidth="1"/>
    <col min="10" max="10" width="6.7109375" customWidth="1"/>
    <col min="11" max="11" width="14.5703125" customWidth="1"/>
    <col min="13" max="13" width="10.7109375" customWidth="1"/>
    <col min="14" max="14" width="14" customWidth="1"/>
  </cols>
  <sheetData>
    <row r="1" spans="1:36" ht="15.75" x14ac:dyDescent="0.25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36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36" x14ac:dyDescent="0.25">
      <c r="A3" s="6" t="s">
        <v>3</v>
      </c>
      <c r="B3" s="5">
        <v>565</v>
      </c>
      <c r="C3" s="6" t="s">
        <v>4</v>
      </c>
      <c r="D3" s="5">
        <v>100</v>
      </c>
      <c r="E3" s="4"/>
      <c r="F3" s="4"/>
      <c r="G3" s="4"/>
      <c r="H3" s="4"/>
      <c r="I3" s="4"/>
    </row>
    <row r="4" spans="1:36" x14ac:dyDescent="0.25">
      <c r="A4" s="4"/>
      <c r="B4" s="4"/>
      <c r="C4" s="4"/>
      <c r="D4" s="4" t="s">
        <v>2</v>
      </c>
      <c r="E4" s="4"/>
      <c r="F4" s="7">
        <f>+B3+D3</f>
        <v>665</v>
      </c>
      <c r="G4" s="4"/>
      <c r="H4" s="4"/>
      <c r="I4" s="4"/>
      <c r="J4" s="4"/>
      <c r="K4" s="4" t="s">
        <v>9</v>
      </c>
      <c r="L4" s="7">
        <f>+F7</f>
        <v>3</v>
      </c>
      <c r="M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spans="1:36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 t="s">
        <v>10</v>
      </c>
      <c r="L5" s="5">
        <v>20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36" x14ac:dyDescent="0.25">
      <c r="A6" s="4" t="s">
        <v>5</v>
      </c>
      <c r="B6" s="4"/>
      <c r="C6" s="4"/>
      <c r="D6" s="4"/>
      <c r="E6" s="4"/>
      <c r="F6" s="4"/>
      <c r="G6" s="4"/>
      <c r="H6" s="4"/>
      <c r="I6" s="4" t="s">
        <v>5</v>
      </c>
      <c r="J6" s="4"/>
      <c r="K6" s="4" t="s">
        <v>11</v>
      </c>
      <c r="L6" s="5">
        <v>10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x14ac:dyDescent="0.25">
      <c r="A7" s="4"/>
      <c r="B7" s="4"/>
      <c r="C7" s="4"/>
      <c r="D7" s="1" t="s">
        <v>6</v>
      </c>
      <c r="E7" s="1"/>
      <c r="F7" s="10">
        <v>3</v>
      </c>
      <c r="G7" s="4"/>
      <c r="H7" s="4"/>
      <c r="I7" s="4"/>
      <c r="J7" s="4"/>
      <c r="K7" s="4" t="s">
        <v>12</v>
      </c>
      <c r="L7" s="7">
        <v>2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36" x14ac:dyDescent="0.25">
      <c r="A8" s="7"/>
      <c r="B8" s="8"/>
      <c r="C8" s="4"/>
      <c r="D8" s="4"/>
      <c r="E8" s="4"/>
      <c r="F8" s="4"/>
      <c r="G8" s="4"/>
      <c r="H8" s="9"/>
      <c r="I8" s="4"/>
      <c r="J8" s="4"/>
      <c r="K8" s="4" t="s">
        <v>13</v>
      </c>
      <c r="L8" s="7">
        <f>+L5-L7</f>
        <v>18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</row>
    <row r="9" spans="1:36" x14ac:dyDescent="0.25">
      <c r="A9" s="7">
        <f>+(F4*F7)/2</f>
        <v>997.5</v>
      </c>
      <c r="B9" s="8"/>
      <c r="C9" s="4"/>
      <c r="D9" s="4"/>
      <c r="E9" s="6" t="s">
        <v>7</v>
      </c>
      <c r="F9" s="4"/>
      <c r="G9" s="4"/>
      <c r="H9" s="9"/>
      <c r="I9" s="4"/>
      <c r="J9" s="4"/>
      <c r="K9" s="4" t="s">
        <v>14</v>
      </c>
      <c r="L9" s="7">
        <v>1.5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</row>
    <row r="10" spans="1:36" x14ac:dyDescent="0.25">
      <c r="A10" s="4"/>
      <c r="B10" s="11"/>
      <c r="C10" s="12"/>
      <c r="D10" s="12"/>
      <c r="E10" s="12"/>
      <c r="F10" s="12"/>
      <c r="G10" s="12"/>
      <c r="H10" s="13"/>
      <c r="I10" s="4"/>
      <c r="J10" s="4"/>
      <c r="K10" s="4" t="s">
        <v>15</v>
      </c>
      <c r="L10" s="7">
        <v>200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</row>
    <row r="11" spans="1:36" x14ac:dyDescent="0.25">
      <c r="A11" s="4"/>
      <c r="B11" s="8"/>
      <c r="C11" s="4"/>
      <c r="D11" s="4"/>
      <c r="E11" s="4"/>
      <c r="F11" s="4"/>
      <c r="G11" s="4"/>
      <c r="H11" s="9"/>
      <c r="I11" s="4"/>
      <c r="J11" s="4"/>
      <c r="K11" s="4" t="s">
        <v>16</v>
      </c>
      <c r="L11" s="7">
        <v>4200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</row>
    <row r="12" spans="1:36" x14ac:dyDescent="0.25">
      <c r="A12" s="4"/>
      <c r="B12" s="8"/>
      <c r="C12" s="4"/>
      <c r="D12" s="4"/>
      <c r="E12" s="4"/>
      <c r="F12" s="4"/>
      <c r="G12" s="4"/>
      <c r="H12" s="9"/>
      <c r="I12" s="4"/>
      <c r="J12" s="4"/>
      <c r="K12" s="4" t="s">
        <v>17</v>
      </c>
      <c r="L12" s="7">
        <v>24.71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</row>
    <row r="13" spans="1:36" ht="15.75" thickBot="1" x14ac:dyDescent="0.3">
      <c r="A13" s="4"/>
      <c r="B13" s="8"/>
      <c r="C13" s="4"/>
      <c r="D13" s="4"/>
      <c r="E13" s="4"/>
      <c r="F13" s="4"/>
      <c r="G13" s="4"/>
      <c r="H13" s="9"/>
      <c r="I13" s="7">
        <f>+(F4*F7)/2</f>
        <v>997.5</v>
      </c>
      <c r="J13" s="4"/>
      <c r="K13" s="4" t="s">
        <v>18</v>
      </c>
      <c r="L13" s="7">
        <f>+E20</f>
        <v>748.125</v>
      </c>
      <c r="M13" s="4"/>
      <c r="N13" s="4"/>
      <c r="O13" s="4"/>
      <c r="P13" s="4"/>
      <c r="Q13" s="4" t="s">
        <v>22</v>
      </c>
      <c r="R13" s="4" t="s">
        <v>23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</row>
    <row r="14" spans="1:36" ht="15.75" thickBot="1" x14ac:dyDescent="0.3">
      <c r="A14" s="4"/>
      <c r="B14" s="8"/>
      <c r="C14" s="4"/>
      <c r="D14" s="4"/>
      <c r="E14" s="4"/>
      <c r="F14" s="4"/>
      <c r="G14" s="4"/>
      <c r="H14" s="9"/>
      <c r="I14" s="4"/>
      <c r="J14" s="4"/>
      <c r="K14" s="14" t="s">
        <v>25</v>
      </c>
      <c r="L14" s="15">
        <f>((L6*L8)/L12)-((L6*L8/L12)^2-((2*L13*L6*L9*100)/(0.9*L12*L11)))^0.5</f>
        <v>1.8960672305415001</v>
      </c>
      <c r="M14" s="4" t="s">
        <v>20</v>
      </c>
      <c r="N14" s="16" t="s">
        <v>19</v>
      </c>
      <c r="O14" s="5" t="s">
        <v>21</v>
      </c>
      <c r="P14" s="19">
        <f>+Q14*R14</f>
        <v>2.1389999999999998</v>
      </c>
      <c r="Q14" s="5">
        <v>0.71299999999999997</v>
      </c>
      <c r="R14" s="5">
        <v>3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</row>
    <row r="15" spans="1:36" ht="15.75" thickBot="1" x14ac:dyDescent="0.3">
      <c r="A15" s="4"/>
      <c r="B15" s="11"/>
      <c r="C15" s="12"/>
      <c r="D15" s="12"/>
      <c r="E15" s="12"/>
      <c r="F15" s="12"/>
      <c r="G15" s="12"/>
      <c r="H15" s="13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</row>
    <row r="16" spans="1:36" ht="15.75" thickBot="1" x14ac:dyDescent="0.3">
      <c r="A16" s="4"/>
      <c r="B16" s="8"/>
      <c r="C16" s="4"/>
      <c r="D16" s="4"/>
      <c r="E16" s="4"/>
      <c r="F16" s="4"/>
      <c r="G16" s="4"/>
      <c r="H16" s="9"/>
      <c r="I16" s="4"/>
      <c r="J16" s="4"/>
      <c r="K16" s="20" t="s">
        <v>24</v>
      </c>
      <c r="L16" s="18">
        <f>+(14.5/L11)*L8*L6</f>
        <v>0.62142857142857144</v>
      </c>
      <c r="M16" s="4"/>
      <c r="N16" s="16" t="s">
        <v>19</v>
      </c>
      <c r="O16" s="5" t="s">
        <v>26</v>
      </c>
      <c r="P16" s="19">
        <f>+Q16*R16</f>
        <v>0.71299999999999997</v>
      </c>
      <c r="Q16" s="5">
        <v>0.71299999999999997</v>
      </c>
      <c r="R16" s="5">
        <v>1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7" spans="1:36" ht="15.75" thickBot="1" x14ac:dyDescent="0.3">
      <c r="A17" s="4"/>
      <c r="B17" s="8"/>
      <c r="C17" s="4"/>
      <c r="D17" s="4"/>
      <c r="E17" s="6" t="s">
        <v>8</v>
      </c>
      <c r="F17" s="4"/>
      <c r="G17" s="4"/>
      <c r="H17" s="9"/>
      <c r="I17" s="4"/>
      <c r="J17" s="4"/>
      <c r="K17" s="20" t="s">
        <v>24</v>
      </c>
      <c r="L17" s="18">
        <f>+L14/3</f>
        <v>0.63202241018049998</v>
      </c>
      <c r="M17" s="4"/>
      <c r="N17" s="16" t="s">
        <v>19</v>
      </c>
      <c r="O17" s="5" t="s">
        <v>27</v>
      </c>
      <c r="P17" s="19">
        <f>+Q17*R17</f>
        <v>0.71299999999999997</v>
      </c>
      <c r="Q17" s="5">
        <v>0.71299999999999997</v>
      </c>
      <c r="R17" s="5">
        <v>1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</row>
    <row r="18" spans="1:36" x14ac:dyDescent="0.25">
      <c r="A18" s="4"/>
      <c r="B18" s="8"/>
      <c r="C18" s="4"/>
      <c r="D18" s="4"/>
      <c r="E18" s="4"/>
      <c r="F18" s="4"/>
      <c r="G18" s="4"/>
      <c r="H18" s="9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</row>
    <row r="19" spans="1:36" ht="18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21" t="s">
        <v>28</v>
      </c>
      <c r="L19" s="22">
        <f>+P14/(L8*L6)</f>
        <v>1.1883333333333333E-2</v>
      </c>
      <c r="M19" s="23" t="s">
        <v>29</v>
      </c>
      <c r="N19" s="22">
        <f>+(0.75*(0.43*(L10/L11)))</f>
        <v>1.5357142857142856E-2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spans="1:36" ht="15.75" thickBot="1" x14ac:dyDescent="0.3">
      <c r="A20" s="4"/>
      <c r="B20" s="4"/>
      <c r="C20" s="4"/>
      <c r="D20" s="4"/>
      <c r="E20" s="7">
        <f>+(F4*(F7*F7))/8</f>
        <v>748.125</v>
      </c>
      <c r="F20" s="4"/>
      <c r="G20" s="4"/>
      <c r="H20" s="4"/>
      <c r="I20" s="4"/>
      <c r="J20" s="4"/>
      <c r="K20" s="4" t="s">
        <v>30</v>
      </c>
      <c r="L20" s="4"/>
      <c r="M20" s="4" t="s">
        <v>31</v>
      </c>
      <c r="N20" s="7">
        <f>+I13</f>
        <v>997.5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 spans="1:36" ht="16.5" thickBot="1" x14ac:dyDescent="0.3">
      <c r="A21" s="4"/>
      <c r="B21" s="26" t="s">
        <v>33</v>
      </c>
      <c r="C21" s="4"/>
      <c r="D21" s="4"/>
      <c r="E21" s="4"/>
      <c r="F21" s="4"/>
      <c r="G21" s="4"/>
      <c r="H21" s="4"/>
      <c r="I21" s="4"/>
      <c r="J21" s="4"/>
      <c r="K21" s="17" t="s">
        <v>32</v>
      </c>
      <c r="L21" s="25">
        <f>L10^0.5*0.85*0.53*L8*L6</f>
        <v>1146.7857777283427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1:36" ht="18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24"/>
      <c r="M22" s="23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</row>
    <row r="23" spans="1:36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</row>
    <row r="24" spans="1:36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</row>
    <row r="25" spans="1:36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</row>
    <row r="26" spans="1:36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</row>
    <row r="27" spans="1:36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</row>
    <row r="28" spans="1:36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</row>
    <row r="29" spans="1:36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</row>
    <row r="30" spans="1:36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spans="1:36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</row>
    <row r="32" spans="1:36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</row>
    <row r="33" spans="1:36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</row>
    <row r="34" spans="1:36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</row>
    <row r="35" spans="1:36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</row>
    <row r="36" spans="1:36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</row>
    <row r="37" spans="1:36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</row>
    <row r="38" spans="1:36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</row>
    <row r="39" spans="1:36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</row>
    <row r="40" spans="1:36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</row>
    <row r="41" spans="1:36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</row>
    <row r="42" spans="1:36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</row>
    <row r="43" spans="1:36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</row>
    <row r="44" spans="1:36" x14ac:dyDescent="0.25">
      <c r="A44" s="4"/>
      <c r="B44" s="4"/>
      <c r="C44" s="4"/>
      <c r="D44" s="4"/>
      <c r="E44" s="4"/>
      <c r="F44" s="4"/>
      <c r="G44" s="4"/>
      <c r="H44" s="4"/>
      <c r="I44" s="4"/>
    </row>
    <row r="45" spans="1:36" x14ac:dyDescent="0.25">
      <c r="A45" s="4"/>
      <c r="B45" s="4"/>
      <c r="C45" s="4"/>
      <c r="D45" s="4"/>
      <c r="E45" s="4"/>
      <c r="F45" s="4"/>
      <c r="G45" s="4"/>
      <c r="H45" s="4"/>
      <c r="I45" s="4"/>
    </row>
    <row r="46" spans="1:36" x14ac:dyDescent="0.25">
      <c r="A46" s="4"/>
      <c r="B46" s="4"/>
      <c r="C46" s="4"/>
      <c r="D46" s="4"/>
      <c r="E46" s="4"/>
      <c r="F46" s="4"/>
      <c r="G46" s="4"/>
      <c r="H46" s="4"/>
      <c r="I46" s="4"/>
    </row>
    <row r="47" spans="1:36" x14ac:dyDescent="0.25">
      <c r="A47" s="4"/>
      <c r="B47" s="4"/>
      <c r="C47" s="4"/>
      <c r="D47" s="4"/>
      <c r="E47" s="4"/>
      <c r="F47" s="4"/>
      <c r="G47" s="4"/>
      <c r="H47" s="4"/>
      <c r="I47" s="4"/>
    </row>
    <row r="48" spans="1:36" x14ac:dyDescent="0.25">
      <c r="A48" s="4"/>
      <c r="B48" s="4"/>
      <c r="C48" s="4"/>
      <c r="D48" s="4"/>
      <c r="E48" s="4"/>
      <c r="F48" s="4"/>
      <c r="G48" s="4"/>
      <c r="H48" s="4"/>
      <c r="I48" s="4"/>
    </row>
    <row r="49" spans="1:9" x14ac:dyDescent="0.25">
      <c r="A49" s="4"/>
      <c r="B49" s="4"/>
      <c r="C49" s="4"/>
      <c r="D49" s="4"/>
      <c r="E49" s="4"/>
      <c r="F49" s="4"/>
      <c r="G49" s="4"/>
      <c r="H49" s="4"/>
      <c r="I49" s="4"/>
    </row>
    <row r="50" spans="1:9" x14ac:dyDescent="0.25">
      <c r="A50" s="4"/>
      <c r="B50" s="4"/>
      <c r="C50" s="4"/>
      <c r="D50" s="4"/>
      <c r="E50" s="4"/>
      <c r="F50" s="4"/>
      <c r="G50" s="4"/>
      <c r="H50" s="4"/>
      <c r="I50" s="4"/>
    </row>
    <row r="51" spans="1:9" x14ac:dyDescent="0.25">
      <c r="A51" s="4"/>
      <c r="B51" s="4"/>
      <c r="C51" s="4"/>
      <c r="D51" s="4"/>
      <c r="E51" s="4"/>
      <c r="F51" s="4"/>
      <c r="G51" s="4"/>
      <c r="H51" s="4"/>
      <c r="I51" s="4"/>
    </row>
    <row r="52" spans="1:9" x14ac:dyDescent="0.25">
      <c r="A52" s="4"/>
      <c r="B52" s="4"/>
      <c r="C52" s="4"/>
      <c r="D52" s="4"/>
      <c r="E52" s="4"/>
      <c r="F52" s="4"/>
      <c r="G52" s="4"/>
      <c r="H52" s="4"/>
      <c r="I52" s="4"/>
    </row>
    <row r="53" spans="1:9" x14ac:dyDescent="0.25">
      <c r="A53" s="4"/>
      <c r="B53" s="4"/>
      <c r="C53" s="4"/>
      <c r="D53" s="4"/>
      <c r="E53" s="4"/>
      <c r="F53" s="4"/>
      <c r="G53" s="4"/>
      <c r="H53" s="4"/>
      <c r="I53" s="4"/>
    </row>
    <row r="54" spans="1:9" x14ac:dyDescent="0.25">
      <c r="A54" s="4"/>
      <c r="B54" s="4"/>
      <c r="C54" s="4"/>
      <c r="D54" s="4"/>
      <c r="E54" s="4"/>
      <c r="F54" s="4"/>
      <c r="G54" s="4"/>
      <c r="H54" s="4"/>
      <c r="I54" s="4"/>
    </row>
  </sheetData>
  <mergeCells count="3">
    <mergeCell ref="A1:I1"/>
    <mergeCell ref="A2:I2"/>
    <mergeCell ref="D7:E7"/>
  </mergeCells>
  <phoneticPr fontId="1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Gaby Lara</dc:creator>
  <cp:lastModifiedBy>Gaby Lara</cp:lastModifiedBy>
  <dcterms:created xsi:type="dcterms:W3CDTF">2025-01-05T02:35:42Z</dcterms:created>
  <dcterms:modified xsi:type="dcterms:W3CDTF">2025-01-05T03:34:13Z</dcterms:modified>
</cp:coreProperties>
</file>